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5F62D96-0823-45A0-BAA1-C2E0E38BC9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МН ГОБМП" sheetId="3" r:id="rId1"/>
    <sheet name="ГОБМП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G38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22" i="5"/>
  <c r="G20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6" i="5"/>
  <c r="G21" i="5"/>
  <c r="I17" i="3" l="1"/>
  <c r="I13" i="3"/>
  <c r="I3" i="3" l="1"/>
  <c r="I4" i="3"/>
  <c r="I5" i="3"/>
  <c r="I6" i="3"/>
  <c r="I7" i="3"/>
  <c r="I8" i="3"/>
  <c r="I9" i="3"/>
  <c r="I10" i="3"/>
  <c r="I11" i="3"/>
  <c r="I12" i="3"/>
  <c r="I14" i="3"/>
  <c r="I15" i="3"/>
  <c r="I16" i="3"/>
  <c r="I18" i="3"/>
  <c r="I19" i="3" l="1"/>
  <c r="E18" i="3" l="1"/>
  <c r="E16" i="3"/>
  <c r="E15" i="3"/>
  <c r="E14" i="3"/>
  <c r="E11" i="3"/>
  <c r="E10" i="3"/>
  <c r="E9" i="3"/>
  <c r="E8" i="3"/>
  <c r="E7" i="3"/>
  <c r="E6" i="3"/>
  <c r="E5" i="3"/>
  <c r="E4" i="3"/>
  <c r="D5" i="5" l="1"/>
  <c r="F5" i="5"/>
  <c r="G2" i="3" l="1"/>
  <c r="F2" i="3"/>
  <c r="B2" i="3"/>
</calcChain>
</file>

<file path=xl/sharedStrings.xml><?xml version="1.0" encoding="utf-8"?>
<sst xmlns="http://schemas.openxmlformats.org/spreadsheetml/2006/main" count="165" uniqueCount="109">
  <si>
    <t>№</t>
  </si>
  <si>
    <t>Харектеристика</t>
  </si>
  <si>
    <t>Сумма</t>
  </si>
  <si>
    <t>фл</t>
  </si>
  <si>
    <t>кг</t>
  </si>
  <si>
    <t>шт</t>
  </si>
  <si>
    <t>Перекись водорода</t>
  </si>
  <si>
    <t xml:space="preserve">Амброксол </t>
  </si>
  <si>
    <t>таб</t>
  </si>
  <si>
    <t>амп</t>
  </si>
  <si>
    <t>таблетка 10мг</t>
  </si>
  <si>
    <t xml:space="preserve">Спирт этиловый </t>
  </si>
  <si>
    <t xml:space="preserve">Нифидипин </t>
  </si>
  <si>
    <t>Ацетилцистеин</t>
  </si>
  <si>
    <t>пакет</t>
  </si>
  <si>
    <t xml:space="preserve">Тиамина </t>
  </si>
  <si>
    <t>Наименование</t>
  </si>
  <si>
    <t>Характеристика</t>
  </si>
  <si>
    <t>Термометр</t>
  </si>
  <si>
    <t>ИТОГО</t>
  </si>
  <si>
    <t>штук</t>
  </si>
  <si>
    <t>раствор для наружного применения 3% 40 мл</t>
  </si>
  <si>
    <t>рас</t>
  </si>
  <si>
    <t>Диклофенак</t>
  </si>
  <si>
    <t>Аммиак</t>
  </si>
  <si>
    <t>раствор 10%</t>
  </si>
  <si>
    <t>Вата медицинская  стерильный 25 гр</t>
  </si>
  <si>
    <t>Вата медицинская, гигроскопическая, гигиеническая стерильная применяется для обработки различных ран, для обработки поверхности кожи при инъекциях, используется для изготовления и накладывания ватно-марлевых повязок, для накладывания компрессов и пр.; состоит из хлопка-волокна 1 сорта</t>
  </si>
  <si>
    <t>Стерильный воздуховод (резиновый)</t>
  </si>
  <si>
    <t>-изготовлен из медицинского ПВХ
-цветовая кодировка размеров
-гладкие края трубки
-блокировка закусывания
-индивидуальная упаковка
-без латекса, без фталатов
-стерильная, одноразового использования</t>
  </si>
  <si>
    <t>флакон</t>
  </si>
  <si>
    <t>раст</t>
  </si>
  <si>
    <t>упаковка</t>
  </si>
  <si>
    <t>Градусник ртутный медицинский (или термометр ртутный медицинский) предназначен для измерения температуры тела человека.</t>
  </si>
  <si>
    <t>Контейнер укладка</t>
  </si>
  <si>
    <t>Для экстренной помощи</t>
  </si>
  <si>
    <t>Емкость-контейнер ЕДПО-1-01</t>
  </si>
  <si>
    <t>Для обработки рабочих поверхностей, полимерный, рабочий обьем 2 литр</t>
  </si>
  <si>
    <t xml:space="preserve">Экспресс - анализатор для определения холестерина </t>
  </si>
  <si>
    <t>Тропоним анализатор</t>
  </si>
  <si>
    <t>Тест предназначен для ранней диагностики острого инфаркта миокарда и выявления пациентов с повышенным риском летального исхода.</t>
  </si>
  <si>
    <t>9870</t>
  </si>
  <si>
    <t>Груша для отсасывания</t>
  </si>
  <si>
    <t>Применяются для ирригации (орошения) и отсоса жидкости из полостей организма. Предназначены для использования в лечебных учреждениях и для индивидуального применения в домашних условиях. Могут использовться в качестве очистительных клизм.</t>
  </si>
  <si>
    <t>раствор 90%50мл</t>
  </si>
  <si>
    <t>Вазелиновое масло</t>
  </si>
  <si>
    <t>масло 25мл для массажа</t>
  </si>
  <si>
    <t>Вазелиновая мазь</t>
  </si>
  <si>
    <t>мазь 25гр для ультразвука</t>
  </si>
  <si>
    <t>тюб</t>
  </si>
  <si>
    <t>туба</t>
  </si>
  <si>
    <t>Парафин</t>
  </si>
  <si>
    <t>Бумага для спирографии СПИРО -100</t>
  </si>
  <si>
    <t>ширина 8см</t>
  </si>
  <si>
    <t>канистра 5кг</t>
  </si>
  <si>
    <t>завка 2023</t>
  </si>
  <si>
    <t>Сумма 2023</t>
  </si>
  <si>
    <t>комп</t>
  </si>
  <si>
    <t>из плотной бумаги 17х14 440мм *360мм</t>
  </si>
  <si>
    <t xml:space="preserve">                         и/о  Главного врача КПЗ :                                                                    Асанова А.М.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</si>
  <si>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Провизор   КПЗ    :                                                                               Омарханова А.З.</t>
  </si>
  <si>
    <t>Термобумага рулонная</t>
  </si>
  <si>
    <t>В комплекте с электорокардиографом BTL-08 LC ecg 110мм-30м</t>
  </si>
  <si>
    <t>Презерватив латексные для УЗИ</t>
  </si>
  <si>
    <t>порошок для приготовления раствора для приема внутрь 600мг</t>
  </si>
  <si>
    <t>мазь для наружного применения 20 мг/г, 30 г</t>
  </si>
  <si>
    <t>Гель для исследований</t>
  </si>
  <si>
    <t>Пульсоксиметр</t>
  </si>
  <si>
    <t>для определения уровень кислорода</t>
  </si>
  <si>
    <t>Заголовка документа</t>
  </si>
  <si>
    <t>нет цены</t>
  </si>
  <si>
    <t>Примечания</t>
  </si>
  <si>
    <t>Тропикамид</t>
  </si>
  <si>
    <t>Ванька-Встанька "® в упаковке № 1, №3, №12</t>
  </si>
  <si>
    <t>РК-ИМН-5№ 114940</t>
  </si>
  <si>
    <t>Приказ Министра здравоохранения Республики Казахстан от 5 августа 2021 года № ҚР ДСМ -77</t>
  </si>
  <si>
    <t>Тест полоски холестерина №25</t>
  </si>
  <si>
    <t xml:space="preserve">Тест-полоски  используемые вместе с экспресс-анализатором , предназначены для количественного измерение уровня общего холестерина, в капиллярной крови. </t>
  </si>
  <si>
    <t>Тест полоски холестерина для №25</t>
  </si>
  <si>
    <t>п-2  для физио процедур</t>
  </si>
  <si>
    <t>Гидрометр психометррический ВИТ-2 ТУ 3</t>
  </si>
  <si>
    <t xml:space="preserve">гигрометр </t>
  </si>
  <si>
    <t>Азопирам РК</t>
  </si>
  <si>
    <t xml:space="preserve">для выявления скрытых следов крови </t>
  </si>
  <si>
    <t>Кол-во</t>
  </si>
  <si>
    <t>Потребность в ИМН для оказания ГОБМП на 2023 год.</t>
  </si>
  <si>
    <t>№ лота</t>
  </si>
  <si>
    <t>Приложение №1 к объявлению</t>
  </si>
  <si>
    <t>ГОБМП</t>
  </si>
  <si>
    <t>капли глазные, 1% , 10 мл, № 1</t>
  </si>
  <si>
    <t>капли глазные, 0,5%, 10 мл, № 1</t>
  </si>
  <si>
    <t>упак</t>
  </si>
  <si>
    <t xml:space="preserve">Пакет для хранения рентгенпленки  </t>
  </si>
  <si>
    <t>ВСЕГО на сумму:</t>
  </si>
  <si>
    <t>для экстренной помощи</t>
  </si>
  <si>
    <t>для обработки рабочих поверхностей, полимерный, рабочий обьем 2 литр</t>
  </si>
  <si>
    <t>в упаковке №1, №3, №12</t>
  </si>
  <si>
    <t>Гидрометр психометрический ВИТ-2 ТУ 3</t>
  </si>
  <si>
    <t>размер ширина 8см</t>
  </si>
  <si>
    <t>в комплекте с электорокардиографом BTL-08 LC ecg 110мм-30м</t>
  </si>
  <si>
    <t>Итого:</t>
  </si>
  <si>
    <t>вата медицинская, гигроскопическая, гигиеническая стерильная применяется для обработки различных ран, для обработки поверхности кожи при инъекциях, используется для изготовления и накладывания ватно-марлевых повязок, для накладывания компрессов и пр.; состоит из хлопка-волокна 1 сорта</t>
  </si>
  <si>
    <t>таблетки, 30 мг, № 20</t>
  </si>
  <si>
    <t>раствор для приема внутрь и ингаляций, 7.5 мг/мл, 100 мл, № 1</t>
  </si>
  <si>
    <t>раствор для иньекции5%-1 мл</t>
  </si>
  <si>
    <t xml:space="preserve">тест-полоски  используемые вместе с экспресс-анализатором , предназначены для количественного измерение уровня общего холестерина, в капиллярной крови. </t>
  </si>
  <si>
    <t>применяются для ирригации (орошения) и отсоса жидкости из полостей организма. Предназначены для использования в лечебных учреждениях и для индивидуального применения в домашних условиях. Могут использовться в качестве очистительных клизм.</t>
  </si>
  <si>
    <t>тест предназначен для ранней диагностики острого инфаркта миокарда и выявления пациентов с повышенным риском летального исхода</t>
  </si>
  <si>
    <t>градусник ртутный медицинский (или термометр ртутный медицинский) предназначен для измерения температуры тела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</si>
</sst>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000"/>
  </numFmts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indexed="56"/>
      <name val="Calibri"/>
      <family val="2"/>
      <charset val="204"/>
    </font>
    <font>
      <sz val="10"/>
      <color rgb="FF01011B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10" fillId="0" borderId="0"/>
    <xf numFmtId="0" fontId="11" fillId="0" borderId="6" applyNumberFormat="0" applyFill="0" applyAlignment="0" applyProtection="0"/>
    <xf numFmtId="0" fontId="9" fillId="0" borderId="0"/>
    <xf numFmtId="0" fontId="9" fillId="0" borderId="0"/>
  </cellStyleXfs>
  <cellXfs count="97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2" fillId="0" borderId="2" xfId="1" applyFont="1" applyFill="1" applyBorder="1" applyAlignment="1" applyProtection="1">
      <alignment vertical="top" wrapText="1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top" wrapText="1"/>
    </xf>
    <xf numFmtId="2" fontId="3" fillId="3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49" fontId="4" fillId="2" borderId="2" xfId="0" applyNumberFormat="1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4" fillId="2" borderId="5" xfId="0" applyFont="1" applyFill="1" applyBorder="1" applyAlignment="1">
      <alignment vertical="top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left" vertical="top" wrapText="1"/>
    </xf>
    <xf numFmtId="2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/>
    <xf numFmtId="0" fontId="0" fillId="0" borderId="2" xfId="0" applyBorder="1" applyAlignment="1"/>
    <xf numFmtId="0" fontId="4" fillId="0" borderId="2" xfId="0" applyFont="1" applyFill="1" applyBorder="1" applyAlignment="1"/>
    <xf numFmtId="4" fontId="4" fillId="2" borderId="2" xfId="0" applyNumberFormat="1" applyFont="1" applyFill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4" fontId="2" fillId="0" borderId="2" xfId="0" applyNumberFormat="1" applyFont="1" applyFill="1" applyBorder="1" applyAlignment="1">
      <alignment vertical="top" wrapText="1"/>
    </xf>
    <xf numFmtId="4" fontId="0" fillId="0" borderId="2" xfId="0" applyNumberFormat="1" applyBorder="1" applyAlignment="1">
      <alignment vertical="top"/>
    </xf>
    <xf numFmtId="4" fontId="15" fillId="0" borderId="2" xfId="0" applyNumberFormat="1" applyFont="1" applyBorder="1" applyAlignment="1"/>
    <xf numFmtId="49" fontId="6" fillId="2" borderId="0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right" vertical="top" wrapText="1"/>
    </xf>
    <xf numFmtId="2" fontId="3" fillId="3" borderId="2" xfId="0" applyNumberFormat="1" applyFont="1" applyFill="1" applyBorder="1" applyAlignment="1">
      <alignment horizontal="right" vertical="top" wrapText="1"/>
    </xf>
    <xf numFmtId="49" fontId="6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/>
    <xf numFmtId="0" fontId="4" fillId="0" borderId="0" xfId="0" applyFont="1" applyFill="1"/>
    <xf numFmtId="4" fontId="6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center" vertical="center"/>
    </xf>
  </cellXfs>
  <cellStyles count="7">
    <cellStyle name="Heading 3" xfId="4" xr:uid="{00000000-0005-0000-0000-000000000000}"/>
    <cellStyle name="Заголовок 3" xfId="1" builtinId="18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4" xfId="5" xr:uid="{00000000-0005-0000-0000-000005000000}"/>
    <cellStyle name="Обычный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99;&#1075;&#1088;&#1091;&#1079;&#1082;&#1072;%20&#1079;&#1072;&#1103;&#1074;&#1082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 из портала"/>
      <sheetName val="Экспорт из порала"/>
    </sheetNames>
    <sheetDataSet>
      <sheetData sheetId="0" refreshError="1">
        <row r="1">
          <cell r="B1" t="str">
            <v xml:space="preserve">МНН
</v>
          </cell>
          <cell r="E1" t="str">
            <v xml:space="preserve">Ед. изм.
</v>
          </cell>
          <cell r="H1" t="str">
            <v xml:space="preserve">Цена
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topLeftCell="A13" workbookViewId="0">
      <selection activeCell="G3" sqref="G3:G18"/>
    </sheetView>
  </sheetViews>
  <sheetFormatPr defaultRowHeight="15" x14ac:dyDescent="0.25"/>
  <cols>
    <col min="1" max="1" width="3.28515625" customWidth="1"/>
    <col min="2" max="2" width="16.28515625" customWidth="1"/>
    <col min="3" max="3" width="28.5703125" customWidth="1"/>
    <col min="4" max="4" width="20.28515625" customWidth="1"/>
    <col min="5" max="5" width="0.140625" hidden="1" customWidth="1"/>
    <col min="6" max="6" width="4.140625" customWidth="1"/>
    <col min="7" max="7" width="8.85546875" customWidth="1"/>
    <col min="8" max="8" width="5.7109375" customWidth="1"/>
    <col min="9" max="9" width="13.28515625" customWidth="1"/>
  </cols>
  <sheetData>
    <row r="1" spans="1:9" x14ac:dyDescent="0.25">
      <c r="A1" s="39" t="s">
        <v>85</v>
      </c>
      <c r="B1" s="39"/>
      <c r="C1" s="39"/>
      <c r="D1" s="39"/>
      <c r="E1" s="39"/>
      <c r="F1" s="39"/>
      <c r="G1" s="39"/>
      <c r="H1" s="39"/>
      <c r="I1" s="39"/>
    </row>
    <row r="2" spans="1:9" ht="42" customHeight="1" x14ac:dyDescent="0.25">
      <c r="A2" s="1" t="s">
        <v>0</v>
      </c>
      <c r="B2" s="36" t="str">
        <f>'[1]Экспорт из портала'!B1</f>
        <v xml:space="preserve">МНН
</v>
      </c>
      <c r="C2" s="36" t="s">
        <v>1</v>
      </c>
      <c r="D2" s="36" t="s">
        <v>69</v>
      </c>
      <c r="E2" s="11" t="s">
        <v>71</v>
      </c>
      <c r="F2" s="9" t="str">
        <f>'[1]Экспорт из портала'!E1</f>
        <v xml:space="preserve">Ед. изм.
</v>
      </c>
      <c r="G2" s="37" t="str">
        <f>'[1]Экспорт из портала'!H1</f>
        <v xml:space="preserve">Цена
</v>
      </c>
      <c r="H2" s="10" t="s">
        <v>55</v>
      </c>
      <c r="I2" s="10" t="s">
        <v>56</v>
      </c>
    </row>
    <row r="3" spans="1:9" ht="216.75" x14ac:dyDescent="0.25">
      <c r="A3" s="13">
        <v>1</v>
      </c>
      <c r="B3" s="7" t="s">
        <v>26</v>
      </c>
      <c r="C3" s="7" t="s">
        <v>27</v>
      </c>
      <c r="D3" s="15"/>
      <c r="E3" s="15" t="s">
        <v>70</v>
      </c>
      <c r="F3" s="7" t="s">
        <v>5</v>
      </c>
      <c r="G3" s="28">
        <v>190</v>
      </c>
      <c r="H3" s="20">
        <v>4</v>
      </c>
      <c r="I3" s="31">
        <f t="shared" ref="I3:I18" si="0">G3*H3</f>
        <v>760</v>
      </c>
    </row>
    <row r="4" spans="1:9" ht="178.5" x14ac:dyDescent="0.25">
      <c r="A4" s="13">
        <v>2</v>
      </c>
      <c r="B4" s="7" t="s">
        <v>28</v>
      </c>
      <c r="C4" s="16" t="s">
        <v>29</v>
      </c>
      <c r="D4" s="16"/>
      <c r="E4" s="16" t="e">
        <f>#REF!</f>
        <v>#REF!</v>
      </c>
      <c r="F4" s="7" t="s">
        <v>5</v>
      </c>
      <c r="G4" s="28">
        <v>245</v>
      </c>
      <c r="H4" s="20">
        <v>4</v>
      </c>
      <c r="I4" s="31">
        <f t="shared" si="0"/>
        <v>980</v>
      </c>
    </row>
    <row r="5" spans="1:9" ht="102" x14ac:dyDescent="0.25">
      <c r="A5" s="13">
        <v>3</v>
      </c>
      <c r="B5" s="14" t="s">
        <v>18</v>
      </c>
      <c r="C5" s="6" t="s">
        <v>33</v>
      </c>
      <c r="D5" s="16"/>
      <c r="E5" s="16" t="e">
        <f>#REF!</f>
        <v>#REF!</v>
      </c>
      <c r="F5" s="6" t="s">
        <v>20</v>
      </c>
      <c r="G5" s="30">
        <v>950</v>
      </c>
      <c r="H5" s="20">
        <v>200</v>
      </c>
      <c r="I5" s="31">
        <f t="shared" si="0"/>
        <v>190000</v>
      </c>
    </row>
    <row r="6" spans="1:9" ht="25.5" x14ac:dyDescent="0.25">
      <c r="A6" s="13">
        <v>4</v>
      </c>
      <c r="B6" s="5" t="s">
        <v>34</v>
      </c>
      <c r="C6" s="5" t="s">
        <v>35</v>
      </c>
      <c r="D6" s="16"/>
      <c r="E6" s="16" t="e">
        <f>#REF!</f>
        <v>#REF!</v>
      </c>
      <c r="F6" s="13" t="s">
        <v>20</v>
      </c>
      <c r="G6" s="30">
        <v>4500</v>
      </c>
      <c r="H6" s="20">
        <v>4</v>
      </c>
      <c r="I6" s="31">
        <f t="shared" si="0"/>
        <v>18000</v>
      </c>
    </row>
    <row r="7" spans="1:9" ht="76.5" x14ac:dyDescent="0.25">
      <c r="A7" s="13">
        <v>5</v>
      </c>
      <c r="B7" s="5" t="s">
        <v>36</v>
      </c>
      <c r="C7" s="5" t="s">
        <v>37</v>
      </c>
      <c r="D7" s="16"/>
      <c r="E7" s="16" t="e">
        <f>#REF!</f>
        <v>#REF!</v>
      </c>
      <c r="F7" s="13" t="s">
        <v>20</v>
      </c>
      <c r="G7" s="30">
        <v>9156</v>
      </c>
      <c r="H7" s="20">
        <v>6</v>
      </c>
      <c r="I7" s="31">
        <f t="shared" si="0"/>
        <v>54936</v>
      </c>
    </row>
    <row r="8" spans="1:9" ht="145.5" customHeight="1" x14ac:dyDescent="0.25">
      <c r="A8" s="13">
        <v>6</v>
      </c>
      <c r="B8" s="14" t="s">
        <v>38</v>
      </c>
      <c r="C8" s="14" t="s">
        <v>77</v>
      </c>
      <c r="D8" s="16"/>
      <c r="E8" s="16" t="e">
        <f>#REF!</f>
        <v>#REF!</v>
      </c>
      <c r="F8" s="14" t="s">
        <v>20</v>
      </c>
      <c r="G8" s="29">
        <v>28000</v>
      </c>
      <c r="H8" s="20">
        <v>1</v>
      </c>
      <c r="I8" s="31">
        <f t="shared" si="0"/>
        <v>28000</v>
      </c>
    </row>
    <row r="9" spans="1:9" ht="38.25" x14ac:dyDescent="0.25">
      <c r="A9" s="13">
        <v>7</v>
      </c>
      <c r="B9" s="17" t="s">
        <v>76</v>
      </c>
      <c r="C9" s="17" t="s">
        <v>78</v>
      </c>
      <c r="D9" s="16"/>
      <c r="E9" s="16" t="e">
        <f>#REF!</f>
        <v>#REF!</v>
      </c>
      <c r="F9" s="14" t="s">
        <v>32</v>
      </c>
      <c r="G9" s="29">
        <v>9350</v>
      </c>
      <c r="H9" s="20">
        <v>150</v>
      </c>
      <c r="I9" s="31">
        <f t="shared" si="0"/>
        <v>1402500</v>
      </c>
    </row>
    <row r="10" spans="1:9" ht="63.75" x14ac:dyDescent="0.25">
      <c r="A10" s="13">
        <v>8</v>
      </c>
      <c r="B10" s="12" t="s">
        <v>39</v>
      </c>
      <c r="C10" s="18" t="s">
        <v>40</v>
      </c>
      <c r="D10" s="16"/>
      <c r="E10" s="16" t="e">
        <f>#REF!</f>
        <v>#REF!</v>
      </c>
      <c r="F10" s="16" t="s">
        <v>20</v>
      </c>
      <c r="G10" s="35" t="s">
        <v>41</v>
      </c>
      <c r="H10" s="20">
        <v>1</v>
      </c>
      <c r="I10" s="31">
        <f t="shared" si="0"/>
        <v>9870</v>
      </c>
    </row>
    <row r="11" spans="1:9" ht="127.5" x14ac:dyDescent="0.25">
      <c r="A11" s="13">
        <v>9</v>
      </c>
      <c r="B11" s="4" t="s">
        <v>42</v>
      </c>
      <c r="C11" s="19" t="s">
        <v>43</v>
      </c>
      <c r="D11" s="16"/>
      <c r="E11" s="16" t="e">
        <f>#REF!</f>
        <v>#REF!</v>
      </c>
      <c r="F11" s="14" t="s">
        <v>20</v>
      </c>
      <c r="G11" s="29">
        <v>630</v>
      </c>
      <c r="H11" s="20">
        <v>4</v>
      </c>
      <c r="I11" s="31">
        <f t="shared" si="0"/>
        <v>2520</v>
      </c>
    </row>
    <row r="12" spans="1:9" ht="75.75" customHeight="1" x14ac:dyDescent="0.25">
      <c r="A12" s="13">
        <v>10</v>
      </c>
      <c r="B12" s="34" t="s">
        <v>63</v>
      </c>
      <c r="C12" s="6" t="s">
        <v>73</v>
      </c>
      <c r="D12" s="16" t="s">
        <v>75</v>
      </c>
      <c r="E12" s="16" t="s">
        <v>74</v>
      </c>
      <c r="F12" s="4" t="s">
        <v>5</v>
      </c>
      <c r="G12" s="30">
        <v>27.4</v>
      </c>
      <c r="H12" s="20">
        <v>250</v>
      </c>
      <c r="I12" s="31">
        <f t="shared" si="0"/>
        <v>6850</v>
      </c>
    </row>
    <row r="13" spans="1:9" ht="62.25" customHeight="1" x14ac:dyDescent="0.25">
      <c r="A13" s="13">
        <v>11</v>
      </c>
      <c r="B13" s="34" t="s">
        <v>80</v>
      </c>
      <c r="C13" s="6" t="s">
        <v>81</v>
      </c>
      <c r="D13" s="16"/>
      <c r="E13" s="16"/>
      <c r="F13" s="4" t="s">
        <v>5</v>
      </c>
      <c r="G13" s="30">
        <v>10</v>
      </c>
      <c r="H13" s="20">
        <v>2700</v>
      </c>
      <c r="I13" s="31">
        <f t="shared" si="0"/>
        <v>27000</v>
      </c>
    </row>
    <row r="14" spans="1:9" ht="38.25" x14ac:dyDescent="0.25">
      <c r="A14" s="13">
        <v>12</v>
      </c>
      <c r="B14" s="34" t="s">
        <v>52</v>
      </c>
      <c r="C14" s="4" t="s">
        <v>53</v>
      </c>
      <c r="D14" s="16"/>
      <c r="E14" s="16" t="e">
        <f>#REF!</f>
        <v>#REF!</v>
      </c>
      <c r="F14" s="4" t="s">
        <v>5</v>
      </c>
      <c r="G14" s="30">
        <v>450</v>
      </c>
      <c r="H14" s="20">
        <v>100</v>
      </c>
      <c r="I14" s="31">
        <f t="shared" si="0"/>
        <v>45000</v>
      </c>
    </row>
    <row r="15" spans="1:9" ht="54.75" customHeight="1" x14ac:dyDescent="0.25">
      <c r="A15" s="13">
        <v>13</v>
      </c>
      <c r="B15" s="8" t="s">
        <v>61</v>
      </c>
      <c r="C15" s="6" t="s">
        <v>62</v>
      </c>
      <c r="D15" s="16"/>
      <c r="E15" s="16" t="e">
        <f>#REF!</f>
        <v>#REF!</v>
      </c>
      <c r="F15" s="4" t="s">
        <v>5</v>
      </c>
      <c r="G15" s="30">
        <v>879</v>
      </c>
      <c r="H15" s="20">
        <v>70</v>
      </c>
      <c r="I15" s="31">
        <f t="shared" si="0"/>
        <v>61530</v>
      </c>
    </row>
    <row r="16" spans="1:9" x14ac:dyDescent="0.25">
      <c r="A16" s="13">
        <v>14</v>
      </c>
      <c r="B16" s="8" t="s">
        <v>66</v>
      </c>
      <c r="C16" s="4" t="s">
        <v>54</v>
      </c>
      <c r="D16" s="16"/>
      <c r="E16" s="16" t="e">
        <f>#REF!</f>
        <v>#REF!</v>
      </c>
      <c r="F16" s="4" t="s">
        <v>5</v>
      </c>
      <c r="G16" s="30">
        <v>5500</v>
      </c>
      <c r="H16" s="20">
        <v>1</v>
      </c>
      <c r="I16" s="31">
        <f t="shared" si="0"/>
        <v>5500</v>
      </c>
    </row>
    <row r="17" spans="1:9" ht="25.5" x14ac:dyDescent="0.25">
      <c r="A17" s="13">
        <v>15</v>
      </c>
      <c r="B17" s="8" t="s">
        <v>82</v>
      </c>
      <c r="C17" s="6" t="s">
        <v>83</v>
      </c>
      <c r="D17" s="16"/>
      <c r="E17" s="16"/>
      <c r="F17" s="4" t="s">
        <v>57</v>
      </c>
      <c r="G17" s="30">
        <v>7000</v>
      </c>
      <c r="H17" s="20">
        <v>12</v>
      </c>
      <c r="I17" s="31">
        <f t="shared" si="0"/>
        <v>84000</v>
      </c>
    </row>
    <row r="18" spans="1:9" ht="33.75" customHeight="1" x14ac:dyDescent="0.25">
      <c r="A18" s="13">
        <v>16</v>
      </c>
      <c r="B18" s="8" t="s">
        <v>67</v>
      </c>
      <c r="C18" s="6" t="s">
        <v>68</v>
      </c>
      <c r="D18" s="16"/>
      <c r="E18" s="16" t="e">
        <f>#REF!</f>
        <v>#REF!</v>
      </c>
      <c r="F18" s="4" t="s">
        <v>5</v>
      </c>
      <c r="G18" s="30">
        <v>3000</v>
      </c>
      <c r="H18" s="20">
        <v>2</v>
      </c>
      <c r="I18" s="31">
        <f t="shared" si="0"/>
        <v>6000</v>
      </c>
    </row>
    <row r="19" spans="1:9" x14ac:dyDescent="0.25">
      <c r="A19" s="13"/>
      <c r="B19" s="27" t="s">
        <v>19</v>
      </c>
      <c r="C19" s="25"/>
      <c r="D19" s="16"/>
      <c r="E19" s="16"/>
      <c r="F19" s="25"/>
      <c r="G19" s="25"/>
      <c r="H19" s="26"/>
      <c r="I19" s="32">
        <f>SUM(I3:I18)</f>
        <v>1943446</v>
      </c>
    </row>
    <row r="22" spans="1:9" x14ac:dyDescent="0.25">
      <c r="B22" s="21"/>
      <c r="C22" s="21"/>
      <c r="D22" s="21"/>
      <c r="E22" s="21"/>
      <c r="F22" s="21"/>
      <c r="G22" s="21"/>
      <c r="H22" s="21"/>
    </row>
    <row r="23" spans="1:9" x14ac:dyDescent="0.25">
      <c r="B23" s="3"/>
      <c r="C23" s="3"/>
      <c r="D23" s="3"/>
      <c r="E23" s="3"/>
      <c r="F23" s="22"/>
      <c r="G23" s="2"/>
      <c r="H23" s="3"/>
    </row>
    <row r="24" spans="1:9" ht="15" customHeight="1" x14ac:dyDescent="0.25">
      <c r="B24" s="38" t="s">
        <v>59</v>
      </c>
      <c r="C24" s="38"/>
      <c r="D24" s="38"/>
      <c r="E24" s="38"/>
      <c r="F24" s="38"/>
      <c r="G24" s="38"/>
      <c r="H24" s="38"/>
    </row>
    <row r="25" spans="1:9" x14ac:dyDescent="0.25">
      <c r="B25" s="33"/>
      <c r="C25" s="33"/>
      <c r="D25" s="33"/>
      <c r="E25" s="33"/>
      <c r="F25" s="23"/>
      <c r="G25" s="24"/>
      <c r="H25" s="33"/>
    </row>
    <row r="26" spans="1:9" ht="15" customHeight="1" x14ac:dyDescent="0.25">
      <c r="B26" s="38" t="s">
        <v>60</v>
      </c>
      <c r="C26" s="38"/>
      <c r="D26" s="38"/>
      <c r="E26" s="38"/>
      <c r="F26" s="38"/>
      <c r="G26" s="38"/>
      <c r="H26" s="38"/>
    </row>
  </sheetData>
  <mergeCells count="3">
    <mergeCell ref="B24:H24"/>
    <mergeCell ref="B26:H26"/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tabSelected="1" topLeftCell="A4" workbookViewId="0">
      <selection activeCell="C23" sqref="C23"/>
    </sheetView>
  </sheetViews>
  <sheetFormatPr defaultRowHeight="12.75" x14ac:dyDescent="0.2"/>
  <cols>
    <col min="1" max="1" width="6.42578125" style="94" customWidth="1"/>
    <col min="2" max="2" width="22.42578125" style="95" customWidth="1"/>
    <col min="3" max="3" width="36.5703125" style="95" customWidth="1"/>
    <col min="4" max="4" width="13.140625" style="94" customWidth="1"/>
    <col min="5" max="5" width="12.7109375" style="94" customWidth="1"/>
    <col min="6" max="6" width="14" style="94" customWidth="1"/>
    <col min="7" max="7" width="15.5703125" style="96" customWidth="1"/>
    <col min="8" max="16384" width="9.140625" style="56"/>
  </cols>
  <sheetData>
    <row r="1" spans="1:7" s="55" customFormat="1" x14ac:dyDescent="0.2">
      <c r="A1" s="54" t="s">
        <v>87</v>
      </c>
      <c r="B1" s="54"/>
      <c r="C1" s="54"/>
      <c r="D1" s="54"/>
      <c r="E1" s="54"/>
      <c r="F1" s="54"/>
      <c r="G1" s="54"/>
    </row>
    <row r="2" spans="1:7" s="55" customFormat="1" x14ac:dyDescent="0.2">
      <c r="A2" s="61"/>
      <c r="B2" s="62"/>
      <c r="C2" s="62"/>
      <c r="D2" s="61"/>
      <c r="E2" s="61"/>
      <c r="F2" s="61"/>
      <c r="G2" s="63"/>
    </row>
    <row r="3" spans="1:7" s="55" customFormat="1" x14ac:dyDescent="0.2">
      <c r="A3" s="64" t="s">
        <v>88</v>
      </c>
      <c r="B3" s="64"/>
      <c r="C3" s="64"/>
      <c r="D3" s="64"/>
      <c r="E3" s="64"/>
      <c r="F3" s="64"/>
      <c r="G3" s="64"/>
    </row>
    <row r="4" spans="1:7" s="55" customFormat="1" x14ac:dyDescent="0.2">
      <c r="A4" s="61"/>
      <c r="B4" s="65"/>
      <c r="C4" s="65"/>
      <c r="D4" s="66"/>
      <c r="E4" s="67"/>
      <c r="F4" s="67"/>
      <c r="G4" s="68"/>
    </row>
    <row r="5" spans="1:7" ht="30" customHeight="1" x14ac:dyDescent="0.2">
      <c r="A5" s="69" t="s">
        <v>86</v>
      </c>
      <c r="B5" s="69" t="s">
        <v>16</v>
      </c>
      <c r="C5" s="69" t="s">
        <v>17</v>
      </c>
      <c r="D5" s="69" t="str">
        <f>'[1]Экспорт из портала'!E1</f>
        <v xml:space="preserve">Ед. изм.
</v>
      </c>
      <c r="E5" s="70" t="s">
        <v>84</v>
      </c>
      <c r="F5" s="70" t="str">
        <f>'[1]Экспорт из портала'!H1</f>
        <v xml:space="preserve">Цена
</v>
      </c>
      <c r="G5" s="71" t="s">
        <v>2</v>
      </c>
    </row>
    <row r="6" spans="1:7" ht="26.25" customHeight="1" x14ac:dyDescent="0.2">
      <c r="A6" s="40">
        <v>1</v>
      </c>
      <c r="B6" s="48" t="s">
        <v>7</v>
      </c>
      <c r="C6" s="48" t="s">
        <v>102</v>
      </c>
      <c r="D6" s="40" t="s">
        <v>8</v>
      </c>
      <c r="E6" s="58">
        <v>10000</v>
      </c>
      <c r="F6" s="42">
        <v>28.13</v>
      </c>
      <c r="G6" s="42">
        <f>E6*F6</f>
        <v>281300</v>
      </c>
    </row>
    <row r="7" spans="1:7" ht="30" customHeight="1" x14ac:dyDescent="0.2">
      <c r="A7" s="40">
        <v>2</v>
      </c>
      <c r="B7" s="48" t="s">
        <v>7</v>
      </c>
      <c r="C7" s="48" t="s">
        <v>103</v>
      </c>
      <c r="D7" s="40" t="s">
        <v>3</v>
      </c>
      <c r="E7" s="58">
        <v>250</v>
      </c>
      <c r="F7" s="42">
        <v>670.04</v>
      </c>
      <c r="G7" s="42">
        <f t="shared" ref="G7:G19" si="0">E7*F7</f>
        <v>167510</v>
      </c>
    </row>
    <row r="8" spans="1:7" ht="24" customHeight="1" x14ac:dyDescent="0.2">
      <c r="A8" s="40">
        <v>3</v>
      </c>
      <c r="B8" s="48" t="s">
        <v>11</v>
      </c>
      <c r="C8" s="49" t="s">
        <v>44</v>
      </c>
      <c r="D8" s="43" t="s">
        <v>3</v>
      </c>
      <c r="E8" s="58">
        <v>20</v>
      </c>
      <c r="F8" s="44">
        <v>132.24</v>
      </c>
      <c r="G8" s="42">
        <f t="shared" si="0"/>
        <v>2644.8</v>
      </c>
    </row>
    <row r="9" spans="1:7" ht="24.75" customHeight="1" x14ac:dyDescent="0.2">
      <c r="A9" s="40">
        <v>4</v>
      </c>
      <c r="B9" s="48" t="s">
        <v>12</v>
      </c>
      <c r="C9" s="50" t="s">
        <v>10</v>
      </c>
      <c r="D9" s="41" t="s">
        <v>8</v>
      </c>
      <c r="E9" s="58">
        <v>80</v>
      </c>
      <c r="F9" s="45">
        <v>171.09800000000001</v>
      </c>
      <c r="G9" s="42">
        <f t="shared" si="0"/>
        <v>13687.84</v>
      </c>
    </row>
    <row r="10" spans="1:7" ht="34.5" customHeight="1" x14ac:dyDescent="0.2">
      <c r="A10" s="40">
        <v>5</v>
      </c>
      <c r="B10" s="48" t="s">
        <v>13</v>
      </c>
      <c r="C10" s="48" t="s">
        <v>64</v>
      </c>
      <c r="D10" s="40" t="s">
        <v>14</v>
      </c>
      <c r="E10" s="58">
        <v>3000</v>
      </c>
      <c r="F10" s="44">
        <v>165.33</v>
      </c>
      <c r="G10" s="42">
        <f t="shared" si="0"/>
        <v>495990.00000000006</v>
      </c>
    </row>
    <row r="11" spans="1:7" ht="32.25" customHeight="1" x14ac:dyDescent="0.2">
      <c r="A11" s="40">
        <v>6</v>
      </c>
      <c r="B11" s="48" t="s">
        <v>15</v>
      </c>
      <c r="C11" s="50" t="s">
        <v>104</v>
      </c>
      <c r="D11" s="46" t="s">
        <v>9</v>
      </c>
      <c r="E11" s="58">
        <v>3000</v>
      </c>
      <c r="F11" s="42">
        <v>10.98</v>
      </c>
      <c r="G11" s="42">
        <f t="shared" si="0"/>
        <v>32940</v>
      </c>
    </row>
    <row r="12" spans="1:7" ht="25.5" x14ac:dyDescent="0.2">
      <c r="A12" s="40">
        <v>7</v>
      </c>
      <c r="B12" s="49" t="s">
        <v>6</v>
      </c>
      <c r="C12" s="49" t="s">
        <v>21</v>
      </c>
      <c r="D12" s="41" t="s">
        <v>22</v>
      </c>
      <c r="E12" s="58">
        <v>20</v>
      </c>
      <c r="F12" s="47">
        <v>25.08</v>
      </c>
      <c r="G12" s="42">
        <f t="shared" si="0"/>
        <v>501.59999999999997</v>
      </c>
    </row>
    <row r="13" spans="1:7" ht="25.5" x14ac:dyDescent="0.2">
      <c r="A13" s="40">
        <v>8</v>
      </c>
      <c r="B13" s="49" t="s">
        <v>23</v>
      </c>
      <c r="C13" s="49" t="s">
        <v>65</v>
      </c>
      <c r="D13" s="41" t="s">
        <v>50</v>
      </c>
      <c r="E13" s="58">
        <v>20</v>
      </c>
      <c r="F13" s="47">
        <v>134.63999999999999</v>
      </c>
      <c r="G13" s="42">
        <f t="shared" si="0"/>
        <v>2692.7999999999997</v>
      </c>
    </row>
    <row r="14" spans="1:7" ht="27" customHeight="1" x14ac:dyDescent="0.2">
      <c r="A14" s="40">
        <v>9</v>
      </c>
      <c r="B14" s="48" t="s">
        <v>24</v>
      </c>
      <c r="C14" s="51" t="s">
        <v>25</v>
      </c>
      <c r="D14" s="41" t="s">
        <v>31</v>
      </c>
      <c r="E14" s="58">
        <v>7</v>
      </c>
      <c r="F14" s="47">
        <v>26.97</v>
      </c>
      <c r="G14" s="42">
        <f t="shared" si="0"/>
        <v>188.79</v>
      </c>
    </row>
    <row r="15" spans="1:7" ht="29.25" customHeight="1" x14ac:dyDescent="0.2">
      <c r="A15" s="40">
        <v>10</v>
      </c>
      <c r="B15" s="51" t="s">
        <v>45</v>
      </c>
      <c r="C15" s="52" t="s">
        <v>46</v>
      </c>
      <c r="D15" s="46" t="s">
        <v>30</v>
      </c>
      <c r="E15" s="59">
        <v>1000</v>
      </c>
      <c r="F15" s="45">
        <v>52.9</v>
      </c>
      <c r="G15" s="42">
        <f t="shared" si="0"/>
        <v>52900</v>
      </c>
    </row>
    <row r="16" spans="1:7" ht="26.25" customHeight="1" x14ac:dyDescent="0.2">
      <c r="A16" s="40">
        <v>11</v>
      </c>
      <c r="B16" s="51" t="s">
        <v>47</v>
      </c>
      <c r="C16" s="52" t="s">
        <v>48</v>
      </c>
      <c r="D16" s="46" t="s">
        <v>49</v>
      </c>
      <c r="E16" s="59">
        <v>500</v>
      </c>
      <c r="F16" s="45">
        <v>51.98</v>
      </c>
      <c r="G16" s="42">
        <f t="shared" si="0"/>
        <v>25990</v>
      </c>
    </row>
    <row r="17" spans="1:7" ht="22.5" customHeight="1" x14ac:dyDescent="0.2">
      <c r="A17" s="40">
        <v>12</v>
      </c>
      <c r="B17" s="51" t="s">
        <v>72</v>
      </c>
      <c r="C17" s="51" t="s">
        <v>90</v>
      </c>
      <c r="D17" s="46" t="s">
        <v>3</v>
      </c>
      <c r="E17" s="59">
        <v>15</v>
      </c>
      <c r="F17" s="45">
        <v>476.98</v>
      </c>
      <c r="G17" s="42">
        <f t="shared" si="0"/>
        <v>7154.7000000000007</v>
      </c>
    </row>
    <row r="18" spans="1:7" ht="25.5" customHeight="1" x14ac:dyDescent="0.2">
      <c r="A18" s="40">
        <v>13</v>
      </c>
      <c r="B18" s="51" t="s">
        <v>72</v>
      </c>
      <c r="C18" s="51" t="s">
        <v>89</v>
      </c>
      <c r="D18" s="46" t="s">
        <v>3</v>
      </c>
      <c r="E18" s="59">
        <v>15</v>
      </c>
      <c r="F18" s="45">
        <v>960</v>
      </c>
      <c r="G18" s="42">
        <f t="shared" si="0"/>
        <v>14400</v>
      </c>
    </row>
    <row r="19" spans="1:7" ht="25.5" customHeight="1" x14ac:dyDescent="0.2">
      <c r="A19" s="40">
        <v>14</v>
      </c>
      <c r="B19" s="51" t="s">
        <v>51</v>
      </c>
      <c r="C19" s="51" t="s">
        <v>79</v>
      </c>
      <c r="D19" s="46" t="s">
        <v>4</v>
      </c>
      <c r="E19" s="59">
        <v>200</v>
      </c>
      <c r="F19" s="45">
        <v>8414.5825000000004</v>
      </c>
      <c r="G19" s="42">
        <f t="shared" si="0"/>
        <v>1682916.5</v>
      </c>
    </row>
    <row r="20" spans="1:7" ht="27.75" customHeight="1" x14ac:dyDescent="0.2">
      <c r="A20" s="40"/>
      <c r="B20" s="53" t="s">
        <v>100</v>
      </c>
      <c r="C20" s="52"/>
      <c r="D20" s="41"/>
      <c r="E20" s="41"/>
      <c r="F20" s="41"/>
      <c r="G20" s="57">
        <f>SUM(G6:G19)</f>
        <v>2780817.0300000003</v>
      </c>
    </row>
    <row r="21" spans="1:7" ht="39" customHeight="1" x14ac:dyDescent="0.2">
      <c r="A21" s="41">
        <v>15</v>
      </c>
      <c r="B21" s="60" t="s">
        <v>92</v>
      </c>
      <c r="C21" s="60" t="s">
        <v>58</v>
      </c>
      <c r="D21" s="41" t="s">
        <v>91</v>
      </c>
      <c r="E21" s="41">
        <v>500</v>
      </c>
      <c r="F21" s="41">
        <v>119</v>
      </c>
      <c r="G21" s="42">
        <f>E21*F21</f>
        <v>59500</v>
      </c>
    </row>
    <row r="22" spans="1:7" ht="114.75" x14ac:dyDescent="0.2">
      <c r="A22" s="41">
        <v>16</v>
      </c>
      <c r="B22" s="72" t="s">
        <v>26</v>
      </c>
      <c r="C22" s="72" t="s">
        <v>101</v>
      </c>
      <c r="D22" s="73" t="s">
        <v>5</v>
      </c>
      <c r="E22" s="74">
        <v>4</v>
      </c>
      <c r="F22" s="75">
        <v>190</v>
      </c>
      <c r="G22" s="42">
        <f>E22*F22</f>
        <v>760</v>
      </c>
    </row>
    <row r="23" spans="1:7" ht="102" x14ac:dyDescent="0.2">
      <c r="A23" s="41">
        <v>17</v>
      </c>
      <c r="B23" s="72" t="s">
        <v>28</v>
      </c>
      <c r="C23" s="76" t="s">
        <v>29</v>
      </c>
      <c r="D23" s="73" t="s">
        <v>5</v>
      </c>
      <c r="E23" s="74">
        <v>4</v>
      </c>
      <c r="F23" s="75">
        <v>245</v>
      </c>
      <c r="G23" s="42">
        <f t="shared" ref="G23:G37" si="1">E23*F23</f>
        <v>980</v>
      </c>
    </row>
    <row r="24" spans="1:7" ht="60.75" customHeight="1" x14ac:dyDescent="0.2">
      <c r="A24" s="41">
        <v>18</v>
      </c>
      <c r="B24" s="77" t="s">
        <v>18</v>
      </c>
      <c r="C24" s="78" t="s">
        <v>108</v>
      </c>
      <c r="D24" s="73" t="s">
        <v>5</v>
      </c>
      <c r="E24" s="74">
        <v>200</v>
      </c>
      <c r="F24" s="44">
        <v>950</v>
      </c>
      <c r="G24" s="42">
        <f t="shared" si="1"/>
        <v>190000</v>
      </c>
    </row>
    <row r="25" spans="1:7" ht="29.25" customHeight="1" x14ac:dyDescent="0.2">
      <c r="A25" s="41">
        <v>19</v>
      </c>
      <c r="B25" s="79" t="s">
        <v>34</v>
      </c>
      <c r="C25" s="79" t="s">
        <v>94</v>
      </c>
      <c r="D25" s="73" t="s">
        <v>5</v>
      </c>
      <c r="E25" s="74">
        <v>4</v>
      </c>
      <c r="F25" s="44">
        <v>4500</v>
      </c>
      <c r="G25" s="42">
        <f t="shared" si="1"/>
        <v>18000</v>
      </c>
    </row>
    <row r="26" spans="1:7" ht="52.5" customHeight="1" x14ac:dyDescent="0.2">
      <c r="A26" s="41">
        <v>20</v>
      </c>
      <c r="B26" s="79" t="s">
        <v>36</v>
      </c>
      <c r="C26" s="79" t="s">
        <v>95</v>
      </c>
      <c r="D26" s="73" t="s">
        <v>5</v>
      </c>
      <c r="E26" s="74">
        <v>6</v>
      </c>
      <c r="F26" s="44">
        <v>9156</v>
      </c>
      <c r="G26" s="42">
        <f t="shared" si="1"/>
        <v>54936</v>
      </c>
    </row>
    <row r="27" spans="1:7" ht="85.5" customHeight="1" x14ac:dyDescent="0.2">
      <c r="A27" s="41">
        <v>21</v>
      </c>
      <c r="B27" s="77" t="s">
        <v>38</v>
      </c>
      <c r="C27" s="77" t="s">
        <v>105</v>
      </c>
      <c r="D27" s="73" t="s">
        <v>5</v>
      </c>
      <c r="E27" s="74">
        <v>1</v>
      </c>
      <c r="F27" s="80">
        <v>28000</v>
      </c>
      <c r="G27" s="42">
        <f t="shared" si="1"/>
        <v>28000</v>
      </c>
    </row>
    <row r="28" spans="1:7" ht="33.75" customHeight="1" x14ac:dyDescent="0.2">
      <c r="A28" s="41">
        <v>22</v>
      </c>
      <c r="B28" s="81" t="s">
        <v>76</v>
      </c>
      <c r="C28" s="81"/>
      <c r="D28" s="82" t="s">
        <v>91</v>
      </c>
      <c r="E28" s="74">
        <v>150</v>
      </c>
      <c r="F28" s="80">
        <v>9350</v>
      </c>
      <c r="G28" s="42">
        <f t="shared" si="1"/>
        <v>1402500</v>
      </c>
    </row>
    <row r="29" spans="1:7" ht="75.75" customHeight="1" x14ac:dyDescent="0.2">
      <c r="A29" s="41">
        <v>23</v>
      </c>
      <c r="B29" s="83" t="s">
        <v>39</v>
      </c>
      <c r="C29" s="84" t="s">
        <v>107</v>
      </c>
      <c r="D29" s="85" t="s">
        <v>5</v>
      </c>
      <c r="E29" s="74">
        <v>1</v>
      </c>
      <c r="F29" s="86" t="s">
        <v>41</v>
      </c>
      <c r="G29" s="42">
        <f t="shared" si="1"/>
        <v>9870</v>
      </c>
    </row>
    <row r="30" spans="1:7" ht="101.25" customHeight="1" x14ac:dyDescent="0.2">
      <c r="A30" s="41">
        <v>24</v>
      </c>
      <c r="B30" s="87" t="s">
        <v>42</v>
      </c>
      <c r="C30" s="88" t="s">
        <v>106</v>
      </c>
      <c r="D30" s="85" t="s">
        <v>5</v>
      </c>
      <c r="E30" s="74">
        <v>4</v>
      </c>
      <c r="F30" s="80">
        <v>630</v>
      </c>
      <c r="G30" s="42">
        <f t="shared" si="1"/>
        <v>2520</v>
      </c>
    </row>
    <row r="31" spans="1:7" ht="40.5" customHeight="1" x14ac:dyDescent="0.2">
      <c r="A31" s="41">
        <v>25</v>
      </c>
      <c r="B31" s="89" t="s">
        <v>63</v>
      </c>
      <c r="C31" s="78" t="s">
        <v>96</v>
      </c>
      <c r="D31" s="85" t="s">
        <v>5</v>
      </c>
      <c r="E31" s="74">
        <v>250</v>
      </c>
      <c r="F31" s="44">
        <v>27.4</v>
      </c>
      <c r="G31" s="42">
        <f t="shared" si="1"/>
        <v>6850</v>
      </c>
    </row>
    <row r="32" spans="1:7" ht="38.25" x14ac:dyDescent="0.2">
      <c r="A32" s="41">
        <v>26</v>
      </c>
      <c r="B32" s="89" t="s">
        <v>97</v>
      </c>
      <c r="C32" s="78" t="s">
        <v>81</v>
      </c>
      <c r="D32" s="85" t="s">
        <v>5</v>
      </c>
      <c r="E32" s="74">
        <v>2700</v>
      </c>
      <c r="F32" s="44">
        <v>10</v>
      </c>
      <c r="G32" s="42">
        <f t="shared" si="1"/>
        <v>27000</v>
      </c>
    </row>
    <row r="33" spans="1:7" ht="34.5" customHeight="1" x14ac:dyDescent="0.2">
      <c r="A33" s="41">
        <v>27</v>
      </c>
      <c r="B33" s="89" t="s">
        <v>52</v>
      </c>
      <c r="C33" s="87" t="s">
        <v>98</v>
      </c>
      <c r="D33" s="85" t="s">
        <v>5</v>
      </c>
      <c r="E33" s="74">
        <v>100</v>
      </c>
      <c r="F33" s="44">
        <v>450</v>
      </c>
      <c r="G33" s="42">
        <f t="shared" si="1"/>
        <v>45000</v>
      </c>
    </row>
    <row r="34" spans="1:7" ht="33.75" customHeight="1" x14ac:dyDescent="0.2">
      <c r="A34" s="41">
        <v>28</v>
      </c>
      <c r="B34" s="90" t="s">
        <v>61</v>
      </c>
      <c r="C34" s="78" t="s">
        <v>99</v>
      </c>
      <c r="D34" s="85" t="s">
        <v>5</v>
      </c>
      <c r="E34" s="74">
        <v>70</v>
      </c>
      <c r="F34" s="44">
        <v>879</v>
      </c>
      <c r="G34" s="42">
        <f t="shared" si="1"/>
        <v>61530</v>
      </c>
    </row>
    <row r="35" spans="1:7" ht="24" customHeight="1" x14ac:dyDescent="0.2">
      <c r="A35" s="41">
        <v>29</v>
      </c>
      <c r="B35" s="90" t="s">
        <v>66</v>
      </c>
      <c r="C35" s="87" t="s">
        <v>54</v>
      </c>
      <c r="D35" s="85" t="s">
        <v>5</v>
      </c>
      <c r="E35" s="74">
        <v>1</v>
      </c>
      <c r="F35" s="44">
        <v>5500</v>
      </c>
      <c r="G35" s="42">
        <f t="shared" si="1"/>
        <v>5500</v>
      </c>
    </row>
    <row r="36" spans="1:7" ht="25.5" customHeight="1" x14ac:dyDescent="0.2">
      <c r="A36" s="41">
        <v>30</v>
      </c>
      <c r="B36" s="90" t="s">
        <v>82</v>
      </c>
      <c r="C36" s="78" t="s">
        <v>83</v>
      </c>
      <c r="D36" s="85" t="s">
        <v>57</v>
      </c>
      <c r="E36" s="74">
        <v>12</v>
      </c>
      <c r="F36" s="44">
        <v>7000</v>
      </c>
      <c r="G36" s="42">
        <f t="shared" si="1"/>
        <v>84000</v>
      </c>
    </row>
    <row r="37" spans="1:7" ht="24.75" customHeight="1" x14ac:dyDescent="0.2">
      <c r="A37" s="41">
        <v>31</v>
      </c>
      <c r="B37" s="90" t="s">
        <v>67</v>
      </c>
      <c r="C37" s="78" t="s">
        <v>68</v>
      </c>
      <c r="D37" s="85" t="s">
        <v>5</v>
      </c>
      <c r="E37" s="74">
        <v>2</v>
      </c>
      <c r="F37" s="44">
        <v>3000</v>
      </c>
      <c r="G37" s="42">
        <f t="shared" si="1"/>
        <v>6000</v>
      </c>
    </row>
    <row r="38" spans="1:7" ht="25.5" customHeight="1" x14ac:dyDescent="0.2">
      <c r="A38" s="41"/>
      <c r="B38" s="53" t="s">
        <v>100</v>
      </c>
      <c r="C38" s="90"/>
      <c r="D38" s="41"/>
      <c r="E38" s="41"/>
      <c r="F38" s="41"/>
      <c r="G38" s="57">
        <f>SUM(G22:G37)</f>
        <v>1943446</v>
      </c>
    </row>
    <row r="39" spans="1:7" ht="32.25" customHeight="1" x14ac:dyDescent="0.2">
      <c r="A39" s="91" t="s">
        <v>93</v>
      </c>
      <c r="B39" s="92"/>
      <c r="C39" s="92"/>
      <c r="D39" s="92"/>
      <c r="E39" s="92"/>
      <c r="F39" s="93"/>
      <c r="G39" s="57">
        <f>G20+G21+G38</f>
        <v>4783763.03</v>
      </c>
    </row>
  </sheetData>
  <mergeCells count="3">
    <mergeCell ref="A1:G1"/>
    <mergeCell ref="A3:G3"/>
    <mergeCell ref="A39:F39"/>
  </mergeCells>
  <pageMargins left="0.19685039370078741" right="0.19685039370078741" top="0.74803149606299213" bottom="0.39370078740157483" header="0.31496062992125984" footer="0.31496062992125984"/>
  <pageSetup paperSize="256" scale="82" fitToHeight="0" orientation="portrait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ИМН ГОБМП</vt:lpstr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2023-03-15T03:54:52Z</dcterms:modified>
</cp:coreProperties>
</file>